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30" windowHeight="8040" activeTab="0"/>
  </bookViews>
  <sheets>
    <sheet name="CONV 801010" sheetId="1" r:id="rId1"/>
    <sheet name="CONV" sheetId="2" r:id="rId2"/>
  </sheets>
  <definedNames/>
  <calcPr fullCalcOnLoad="1"/>
</workbook>
</file>

<file path=xl/sharedStrings.xml><?xml version="1.0" encoding="utf-8"?>
<sst xmlns="http://schemas.openxmlformats.org/spreadsheetml/2006/main" count="90" uniqueCount="33">
  <si>
    <t>LTV</t>
  </si>
  <si>
    <t>Closing Costs</t>
  </si>
  <si>
    <t>Prepaids</t>
  </si>
  <si>
    <t>Loan Type</t>
  </si>
  <si>
    <t>Interest Rate</t>
  </si>
  <si>
    <t>APR</t>
  </si>
  <si>
    <t>Index</t>
  </si>
  <si>
    <t>Margin</t>
  </si>
  <si>
    <t>Maximum Lifetime Rate</t>
  </si>
  <si>
    <t>Years</t>
  </si>
  <si>
    <t>Principle and Interest</t>
  </si>
  <si>
    <t>Total Monthly Payment (PITI)</t>
  </si>
  <si>
    <t>Bob Dalsimer</t>
  </si>
  <si>
    <t xml:space="preserve">Estimated Cash </t>
  </si>
  <si>
    <t>NA</t>
  </si>
  <si>
    <t>Association</t>
  </si>
  <si>
    <t xml:space="preserve"> </t>
  </si>
  <si>
    <t>949-387-0500</t>
  </si>
  <si>
    <t>Home Insurance</t>
  </si>
  <si>
    <t xml:space="preserve">Call or e-mail me to discuss further. </t>
  </si>
  <si>
    <t>Purchase Price</t>
  </si>
  <si>
    <t>Lender Credit</t>
  </si>
  <si>
    <t>Loan Amount</t>
  </si>
  <si>
    <t>Down payment</t>
  </si>
  <si>
    <t>Second Loan</t>
  </si>
  <si>
    <t xml:space="preserve"> Attached are 4 examples loans</t>
  </si>
  <si>
    <t>Fixed - 30</t>
  </si>
  <si>
    <t>Seller Credit</t>
  </si>
  <si>
    <t>Property Tax @ 1.25%</t>
  </si>
  <si>
    <t>2nd loan - fixed rate</t>
  </si>
  <si>
    <t>90% with MI</t>
  </si>
  <si>
    <t>Mortgage Insurance or 2nd</t>
  </si>
  <si>
    <t>LPMI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</si>
</sst>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.0000%"/>
    <numFmt numFmtId="167" formatCode="&quot;$&quot;#,##0.000_);\(&quot;$&quot;#,##0.000\)"/>
    <numFmt numFmtId="168" formatCode="&quot;$&quot;#,##0.0_);\(&quot;$&quot;#,##0.0\)"/>
    <numFmt numFmtId="169" formatCode="&quot;$&quot;#,##0.0000_);\(&quot;$&quot;#,##0.00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name val="MS Sans Serif"/>
      <family val="0"/>
    </font>
    <font>
      <sz val="18"/>
      <name val="MS Sans Serif"/>
      <family val="2"/>
    </font>
    <font>
      <sz val="12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5" fontId="1" fillId="0" borderId="0" xfId="0" applyNumberFormat="1" applyFont="1" applyAlignment="1">
      <alignment/>
    </xf>
    <xf numFmtId="0" fontId="0" fillId="0" borderId="0" xfId="0" applyAlignment="1">
      <alignment/>
    </xf>
    <xf numFmtId="5" fontId="0" fillId="0" borderId="11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Border="1" applyAlignment="1">
      <alignment/>
    </xf>
    <xf numFmtId="5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9" fontId="0" fillId="0" borderId="0" xfId="0" applyNumberFormat="1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wrapText="1"/>
    </xf>
    <xf numFmtId="5" fontId="0" fillId="0" borderId="0" xfId="0" applyNumberFormat="1" applyBorder="1" applyAlignment="1">
      <alignment wrapText="1"/>
    </xf>
    <xf numFmtId="0" fontId="4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5" fontId="0" fillId="0" borderId="19" xfId="0" applyNumberFormat="1" applyBorder="1" applyAlignment="1">
      <alignment/>
    </xf>
    <xf numFmtId="0" fontId="0" fillId="0" borderId="20" xfId="0" applyBorder="1" applyAlignment="1">
      <alignment horizontal="centerContinuous" wrapText="1"/>
    </xf>
    <xf numFmtId="9" fontId="0" fillId="0" borderId="20" xfId="0" applyNumberFormat="1" applyBorder="1" applyAlignment="1">
      <alignment horizontal="centerContinuous" wrapText="1"/>
    </xf>
    <xf numFmtId="9" fontId="0" fillId="0" borderId="21" xfId="0" applyNumberFormat="1" applyBorder="1" applyAlignment="1">
      <alignment horizontal="centerContinuous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9" fontId="0" fillId="0" borderId="24" xfId="0" applyNumberFormat="1" applyBorder="1" applyAlignment="1">
      <alignment horizontal="centerContinuous"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10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0" fontId="0" fillId="0" borderId="0" xfId="0" applyFill="1" applyBorder="1" applyAlignment="1">
      <alignment/>
    </xf>
    <xf numFmtId="10" fontId="1" fillId="0" borderId="0" xfId="0" applyNumberFormat="1" applyFont="1" applyAlignment="1">
      <alignment/>
    </xf>
    <xf numFmtId="5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1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25" xfId="0" applyFont="1" applyBorder="1" applyAlignment="1">
      <alignment/>
    </xf>
    <xf numFmtId="16" fontId="0" fillId="0" borderId="11" xfId="0" applyNumberFormat="1" applyFont="1" applyBorder="1" applyAlignment="1">
      <alignment horizontal="center"/>
    </xf>
    <xf numFmtId="46" fontId="0" fillId="0" borderId="1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Q8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.140625" style="0" customWidth="1"/>
    <col min="2" max="2" width="24.421875" style="0" customWidth="1"/>
    <col min="3" max="3" width="13.00390625" style="0" customWidth="1"/>
    <col min="4" max="4" width="3.00390625" style="0" customWidth="1"/>
    <col min="5" max="5" width="12.7109375" style="0" customWidth="1"/>
    <col min="6" max="6" width="3.00390625" style="0" customWidth="1"/>
    <col min="7" max="7" width="14.421875" style="0" customWidth="1"/>
    <col min="8" max="8" width="3.28125" style="0" customWidth="1"/>
    <col min="9" max="9" width="14.28125" style="0" customWidth="1"/>
    <col min="10" max="10" width="1.7109375" style="0" customWidth="1"/>
    <col min="11" max="11" width="1.8515625" style="0" customWidth="1"/>
    <col min="12" max="12" width="10.421875" style="0" customWidth="1"/>
    <col min="13" max="13" width="1.28515625" style="0" customWidth="1"/>
    <col min="14" max="14" width="10.28125" style="0" customWidth="1"/>
    <col min="15" max="15" width="1.8515625" style="0" customWidth="1"/>
    <col min="16" max="16" width="11.140625" style="0" customWidth="1"/>
  </cols>
  <sheetData>
    <row r="11" spans="3:9" ht="13.5" thickBot="1">
      <c r="C11" s="75" t="s">
        <v>30</v>
      </c>
      <c r="D11" s="1"/>
      <c r="E11" s="75" t="s">
        <v>32</v>
      </c>
      <c r="F11" s="1"/>
      <c r="G11" s="75">
        <v>3.340393518518519</v>
      </c>
      <c r="H11" s="2"/>
      <c r="I11" s="75"/>
    </row>
    <row r="12" spans="2:17" ht="12.75">
      <c r="B12" t="s">
        <v>0</v>
      </c>
      <c r="C12" s="68">
        <f>C14/C13</f>
        <v>0.9</v>
      </c>
      <c r="D12" s="4"/>
      <c r="E12" s="68">
        <f>E14/E13</f>
        <v>0.9</v>
      </c>
      <c r="F12" s="3"/>
      <c r="G12" s="68">
        <f>G14/G13</f>
        <v>0.8</v>
      </c>
      <c r="H12" s="3"/>
      <c r="I12" s="68"/>
      <c r="K12" s="1"/>
      <c r="L12" s="1"/>
      <c r="M12" s="1"/>
      <c r="N12" s="1"/>
      <c r="O12" s="1"/>
      <c r="P12" s="1"/>
      <c r="Q12" s="13"/>
    </row>
    <row r="13" spans="2:17" ht="12.75">
      <c r="B13" t="s">
        <v>20</v>
      </c>
      <c r="C13" s="5">
        <v>500000</v>
      </c>
      <c r="D13" s="6"/>
      <c r="E13" s="5">
        <v>500000</v>
      </c>
      <c r="F13" s="5"/>
      <c r="G13" s="5">
        <v>500000</v>
      </c>
      <c r="H13" s="5"/>
      <c r="I13" s="5"/>
      <c r="K13" s="4"/>
      <c r="L13" s="3"/>
      <c r="M13" s="3"/>
      <c r="N13" s="3"/>
      <c r="O13" s="3"/>
      <c r="P13" s="3"/>
      <c r="Q13" s="13"/>
    </row>
    <row r="14" spans="2:17" ht="12.75">
      <c r="B14" t="s">
        <v>22</v>
      </c>
      <c r="C14" s="69">
        <f>C13*0.9</f>
        <v>450000</v>
      </c>
      <c r="D14" s="70"/>
      <c r="E14" s="69">
        <f>E13*0.9</f>
        <v>450000</v>
      </c>
      <c r="F14" s="70"/>
      <c r="G14" s="69">
        <f>G13*0.8</f>
        <v>400000</v>
      </c>
      <c r="H14" s="70"/>
      <c r="I14" s="69"/>
      <c r="K14" s="61"/>
      <c r="L14" s="60"/>
      <c r="M14" s="60"/>
      <c r="N14" s="60"/>
      <c r="O14" s="60"/>
      <c r="P14" s="60"/>
      <c r="Q14" s="13"/>
    </row>
    <row r="15" spans="2:17" ht="12.75">
      <c r="B15" t="s">
        <v>24</v>
      </c>
      <c r="C15" s="7">
        <v>0</v>
      </c>
      <c r="D15" s="8"/>
      <c r="E15" s="7">
        <v>0</v>
      </c>
      <c r="F15" s="8"/>
      <c r="G15" s="7">
        <f>-G13*0.1</f>
        <v>-50000</v>
      </c>
      <c r="H15" s="8"/>
      <c r="I15" s="7"/>
      <c r="J15" s="70"/>
      <c r="K15" s="61"/>
      <c r="L15" s="60"/>
      <c r="M15" s="60"/>
      <c r="N15" s="60"/>
      <c r="O15" s="60"/>
      <c r="P15" s="60"/>
      <c r="Q15" s="13"/>
    </row>
    <row r="16" spans="2:17" ht="12.75">
      <c r="B16" s="71" t="s">
        <v>23</v>
      </c>
      <c r="C16" s="72">
        <f>C13-C14+C15</f>
        <v>50000</v>
      </c>
      <c r="E16" s="72">
        <f>E13-E14+E15</f>
        <v>50000</v>
      </c>
      <c r="F16" s="11"/>
      <c r="G16" s="72">
        <f>G13-G14+G15</f>
        <v>50000</v>
      </c>
      <c r="H16" s="10"/>
      <c r="I16" s="72"/>
      <c r="J16" s="8"/>
      <c r="K16" s="9"/>
      <c r="L16" s="9"/>
      <c r="M16" s="9"/>
      <c r="N16" s="9"/>
      <c r="O16" s="9"/>
      <c r="P16" s="9"/>
      <c r="Q16" s="13"/>
    </row>
    <row r="17" spans="3:17" ht="12.75">
      <c r="C17" s="10"/>
      <c r="E17" s="10"/>
      <c r="F17" s="11"/>
      <c r="G17" s="10"/>
      <c r="H17" s="10"/>
      <c r="I17" s="10"/>
      <c r="K17" s="13"/>
      <c r="L17" s="11"/>
      <c r="M17" s="11"/>
      <c r="N17" s="11"/>
      <c r="O17" s="11"/>
      <c r="P17" s="11"/>
      <c r="Q17" s="13"/>
    </row>
    <row r="18" spans="2:17" ht="12.75">
      <c r="B18" t="s">
        <v>1</v>
      </c>
      <c r="C18" s="10">
        <v>5000</v>
      </c>
      <c r="D18" s="10"/>
      <c r="E18" s="10">
        <f>C18</f>
        <v>5000</v>
      </c>
      <c r="F18" s="11"/>
      <c r="G18" s="10">
        <f>C18</f>
        <v>5000</v>
      </c>
      <c r="H18" s="10"/>
      <c r="I18" s="10"/>
      <c r="K18" s="13"/>
      <c r="L18" s="11"/>
      <c r="M18" s="11"/>
      <c r="N18" s="11"/>
      <c r="O18" s="11"/>
      <c r="P18" s="11"/>
      <c r="Q18" s="13"/>
    </row>
    <row r="19" spans="2:17" ht="12.75">
      <c r="B19" t="s">
        <v>2</v>
      </c>
      <c r="C19" s="10">
        <v>5000</v>
      </c>
      <c r="D19" s="10"/>
      <c r="E19" s="10">
        <f>C19</f>
        <v>5000</v>
      </c>
      <c r="F19" s="11"/>
      <c r="G19" s="10">
        <f>C19</f>
        <v>5000</v>
      </c>
      <c r="H19" s="10"/>
      <c r="I19" s="10"/>
      <c r="K19" s="11"/>
      <c r="L19" s="11"/>
      <c r="M19" s="11"/>
      <c r="N19" s="11"/>
      <c r="O19" s="11"/>
      <c r="P19" s="11"/>
      <c r="Q19" s="13"/>
    </row>
    <row r="20" spans="2:17" ht="12.75">
      <c r="B20" t="s">
        <v>21</v>
      </c>
      <c r="C20" s="10">
        <v>0</v>
      </c>
      <c r="D20" s="10"/>
      <c r="E20" s="10">
        <v>0</v>
      </c>
      <c r="F20" s="11"/>
      <c r="G20" s="10">
        <v>0</v>
      </c>
      <c r="H20" s="10"/>
      <c r="I20" s="10"/>
      <c r="K20" s="11"/>
      <c r="L20" s="11"/>
      <c r="M20" s="11"/>
      <c r="N20" s="11"/>
      <c r="O20" s="11"/>
      <c r="P20" s="11"/>
      <c r="Q20" s="13"/>
    </row>
    <row r="21" spans="2:17" ht="13.5" thickBot="1">
      <c r="B21" t="s">
        <v>27</v>
      </c>
      <c r="C21" s="10">
        <v>0</v>
      </c>
      <c r="D21" s="10"/>
      <c r="E21" s="10">
        <v>0</v>
      </c>
      <c r="F21" s="10"/>
      <c r="G21" s="10">
        <v>0</v>
      </c>
      <c r="H21" s="10"/>
      <c r="I21" s="10"/>
      <c r="K21" s="11"/>
      <c r="L21" s="11"/>
      <c r="M21" s="11"/>
      <c r="N21" s="11"/>
      <c r="O21" s="11"/>
      <c r="P21" s="11"/>
      <c r="Q21" s="13"/>
    </row>
    <row r="22" spans="2:17" ht="13.5" thickBot="1">
      <c r="B22" t="s">
        <v>13</v>
      </c>
      <c r="C22" s="12">
        <f>SUM(C16:C21)</f>
        <v>60000</v>
      </c>
      <c r="E22" s="12">
        <f>SUM(E16:E21)</f>
        <v>60000</v>
      </c>
      <c r="F22" s="11"/>
      <c r="G22" s="12">
        <f>SUM(G16:G21)</f>
        <v>60000</v>
      </c>
      <c r="H22" s="47"/>
      <c r="I22" s="12"/>
      <c r="K22" s="11"/>
      <c r="L22" s="11"/>
      <c r="M22" s="11"/>
      <c r="N22" s="11"/>
      <c r="O22" s="11"/>
      <c r="P22" s="11"/>
      <c r="Q22" s="13"/>
    </row>
    <row r="23" spans="6:17" ht="12.75">
      <c r="F23" s="13"/>
      <c r="K23" s="13"/>
      <c r="L23" s="11"/>
      <c r="M23" s="11"/>
      <c r="N23" s="11"/>
      <c r="O23" s="11"/>
      <c r="P23" s="11"/>
      <c r="Q23" s="13"/>
    </row>
    <row r="24" spans="2:17" ht="12.75">
      <c r="B24" t="s">
        <v>3</v>
      </c>
      <c r="C24" s="74" t="s">
        <v>26</v>
      </c>
      <c r="D24" s="14"/>
      <c r="E24" s="74" t="s">
        <v>26</v>
      </c>
      <c r="F24" s="14"/>
      <c r="G24" s="74" t="s">
        <v>26</v>
      </c>
      <c r="H24" s="14"/>
      <c r="I24" s="74"/>
      <c r="K24" s="13"/>
      <c r="L24" s="13"/>
      <c r="M24" s="13"/>
      <c r="N24" s="13"/>
      <c r="O24" s="13"/>
      <c r="P24" s="13"/>
      <c r="Q24" s="13"/>
    </row>
    <row r="25" spans="2:17" ht="12.75">
      <c r="B25" s="13" t="s">
        <v>4</v>
      </c>
      <c r="C25" s="59">
        <v>0.04</v>
      </c>
      <c r="E25" s="76">
        <v>0.04375</v>
      </c>
      <c r="F25" s="16"/>
      <c r="G25" s="76">
        <v>0.04125</v>
      </c>
      <c r="H25" s="16"/>
      <c r="I25" s="59"/>
      <c r="K25" s="62"/>
      <c r="L25" s="15"/>
      <c r="M25" s="15"/>
      <c r="N25" s="15"/>
      <c r="O25" s="15"/>
      <c r="P25" s="15"/>
      <c r="Q25" s="13"/>
    </row>
    <row r="26" spans="2:17" ht="12.75">
      <c r="B26" t="s">
        <v>5</v>
      </c>
      <c r="C26" s="17" t="e">
        <f>RATE(C30*12,-C32,C15-C19,0,0,0.05/12)*12</f>
        <v>#NUM!</v>
      </c>
      <c r="E26" s="17" t="e">
        <f>RATE(E30*12,-E32,E15-E19,0,0,0.05/12)*12</f>
        <v>#NUM!</v>
      </c>
      <c r="F26" s="18"/>
      <c r="G26" s="17" t="e">
        <f>RATE(G30*12,-G32,G15-G19,0,0,0.05/12)*12</f>
        <v>#NUM!</v>
      </c>
      <c r="H26" s="17"/>
      <c r="I26" s="17"/>
      <c r="K26" s="13"/>
      <c r="L26" s="63"/>
      <c r="M26" s="16"/>
      <c r="N26" s="63"/>
      <c r="O26" s="16"/>
      <c r="P26" s="63"/>
      <c r="Q26" s="13"/>
    </row>
    <row r="27" spans="2:17" ht="12.75" hidden="1">
      <c r="B27" t="s">
        <v>6</v>
      </c>
      <c r="C27" s="19" t="s">
        <v>14</v>
      </c>
      <c r="D27" s="20"/>
      <c r="E27" s="19" t="s">
        <v>14</v>
      </c>
      <c r="F27" s="21"/>
      <c r="G27" s="19" t="s">
        <v>14</v>
      </c>
      <c r="H27" s="19"/>
      <c r="I27" s="19"/>
      <c r="K27" s="13"/>
      <c r="L27" s="18"/>
      <c r="M27" s="18"/>
      <c r="N27" s="18"/>
      <c r="O27" s="18"/>
      <c r="P27" s="18"/>
      <c r="Q27" s="13"/>
    </row>
    <row r="28" spans="2:17" ht="12.75">
      <c r="B28" t="s">
        <v>7</v>
      </c>
      <c r="C28" s="19" t="s">
        <v>14</v>
      </c>
      <c r="D28" s="20"/>
      <c r="E28" s="19" t="s">
        <v>14</v>
      </c>
      <c r="F28" s="22"/>
      <c r="G28" s="19" t="s">
        <v>14</v>
      </c>
      <c r="H28" s="19"/>
      <c r="I28" s="19"/>
      <c r="K28" s="64"/>
      <c r="L28" s="21"/>
      <c r="M28" s="21"/>
      <c r="N28" s="21"/>
      <c r="O28" s="21"/>
      <c r="P28" s="21"/>
      <c r="Q28" s="13"/>
    </row>
    <row r="29" spans="2:17" ht="12.75">
      <c r="B29" t="s">
        <v>8</v>
      </c>
      <c r="C29" s="23" t="s">
        <v>14</v>
      </c>
      <c r="D29" s="24"/>
      <c r="E29" s="23" t="s">
        <v>14</v>
      </c>
      <c r="F29" s="25"/>
      <c r="G29" s="23" t="s">
        <v>14</v>
      </c>
      <c r="H29" s="23"/>
      <c r="I29" s="23"/>
      <c r="K29" s="64"/>
      <c r="L29" s="21"/>
      <c r="M29" s="22"/>
      <c r="N29" s="21"/>
      <c r="O29" s="21"/>
      <c r="P29" s="21"/>
      <c r="Q29" s="13"/>
    </row>
    <row r="30" spans="2:17" ht="12.75">
      <c r="B30" t="s">
        <v>9</v>
      </c>
      <c r="C30">
        <v>30</v>
      </c>
      <c r="E30">
        <v>30</v>
      </c>
      <c r="F30" s="13"/>
      <c r="G30">
        <v>30</v>
      </c>
      <c r="K30" s="25"/>
      <c r="L30" s="65"/>
      <c r="M30" s="25"/>
      <c r="N30" s="65"/>
      <c r="O30" s="65"/>
      <c r="P30" s="65"/>
      <c r="Q30" s="13"/>
    </row>
    <row r="31" spans="6:17" ht="12.75">
      <c r="F31" s="13"/>
      <c r="K31" s="13"/>
      <c r="L31" s="13"/>
      <c r="M31" s="13"/>
      <c r="N31" s="13"/>
      <c r="O31" s="13"/>
      <c r="P31" s="13"/>
      <c r="Q31" s="13"/>
    </row>
    <row r="32" spans="2:17" ht="12.75">
      <c r="B32" t="s">
        <v>10</v>
      </c>
      <c r="C32" s="10">
        <f>-PMT(C25/12,C30*12,C14)</f>
        <v>2148.3688295945676</v>
      </c>
      <c r="E32" s="10">
        <f>-PMT(E25/12,E30*12,E14)</f>
        <v>2246.7836598083177</v>
      </c>
      <c r="F32" s="11"/>
      <c r="G32" s="10">
        <f>-PMT(G25/12,G30*12,G14)</f>
        <v>1938.59892999201</v>
      </c>
      <c r="H32" s="10"/>
      <c r="I32" s="10"/>
      <c r="K32" s="13"/>
      <c r="L32" s="13"/>
      <c r="M32" s="13"/>
      <c r="N32" s="13"/>
      <c r="O32" s="13"/>
      <c r="P32" s="13"/>
      <c r="Q32" s="13"/>
    </row>
    <row r="33" spans="2:17" ht="12.75">
      <c r="B33" t="s">
        <v>15</v>
      </c>
      <c r="C33" s="26">
        <v>100</v>
      </c>
      <c r="E33" s="26">
        <v>100</v>
      </c>
      <c r="F33" s="27"/>
      <c r="G33" s="26">
        <v>100</v>
      </c>
      <c r="H33" s="26"/>
      <c r="I33" s="26"/>
      <c r="K33" s="13"/>
      <c r="L33" s="11"/>
      <c r="M33" s="11"/>
      <c r="N33" s="11"/>
      <c r="O33" s="11"/>
      <c r="P33" s="11"/>
      <c r="Q33" s="13"/>
    </row>
    <row r="34" spans="2:17" ht="12.75">
      <c r="B34" t="s">
        <v>18</v>
      </c>
      <c r="C34" s="26">
        <v>75</v>
      </c>
      <c r="E34" s="26">
        <v>75</v>
      </c>
      <c r="F34" s="27"/>
      <c r="G34" s="26">
        <v>75</v>
      </c>
      <c r="H34" s="26"/>
      <c r="I34" s="26"/>
      <c r="J34" s="26" t="s">
        <v>16</v>
      </c>
      <c r="K34" s="13"/>
      <c r="L34" s="27"/>
      <c r="M34" s="27"/>
      <c r="N34" s="27"/>
      <c r="O34" s="27"/>
      <c r="P34" s="27"/>
      <c r="Q34" s="13"/>
    </row>
    <row r="35" spans="2:17" ht="12.75">
      <c r="B35" t="s">
        <v>28</v>
      </c>
      <c r="C35" s="26">
        <f>C13*1.25%/12</f>
        <v>520.8333333333334</v>
      </c>
      <c r="E35" s="26">
        <f>E13*1.25%/12</f>
        <v>520.8333333333334</v>
      </c>
      <c r="G35" s="26">
        <f>G13*1.25%/12</f>
        <v>520.8333333333334</v>
      </c>
      <c r="I35" s="26"/>
      <c r="J35" s="26"/>
      <c r="K35" s="13"/>
      <c r="L35" s="27"/>
      <c r="M35" s="27"/>
      <c r="N35" s="27"/>
      <c r="O35" s="27"/>
      <c r="P35" s="27"/>
      <c r="Q35" s="13"/>
    </row>
    <row r="36" spans="2:17" ht="13.5" thickBot="1">
      <c r="B36" s="71" t="s">
        <v>31</v>
      </c>
      <c r="C36" s="10">
        <f>C14*0.0069/12</f>
        <v>258.75</v>
      </c>
      <c r="E36" s="10">
        <f>PMT(E25/12,E30*12,E15)</f>
        <v>0</v>
      </c>
      <c r="G36" s="10">
        <f>PMT(G25/12,G30*12,G15)</f>
        <v>242.32486624900125</v>
      </c>
      <c r="I36" s="10"/>
      <c r="K36" s="13"/>
      <c r="L36" s="27"/>
      <c r="M36" s="27"/>
      <c r="N36" s="27"/>
      <c r="O36" s="27"/>
      <c r="P36" s="27"/>
      <c r="Q36" s="13"/>
    </row>
    <row r="37" spans="2:17" ht="13.5" thickBot="1">
      <c r="B37" t="s">
        <v>11</v>
      </c>
      <c r="C37" s="12">
        <f>SUM(C32:C36)</f>
        <v>3102.952162927901</v>
      </c>
      <c r="E37" s="12">
        <f>SUM(E32:E36)</f>
        <v>2942.616993141651</v>
      </c>
      <c r="F37" s="11"/>
      <c r="G37" s="12">
        <f>SUM(G32:G36)</f>
        <v>2876.757129574345</v>
      </c>
      <c r="H37" s="47"/>
      <c r="I37" s="12"/>
      <c r="K37" s="13"/>
      <c r="L37" s="11"/>
      <c r="M37" s="28"/>
      <c r="N37" s="11"/>
      <c r="O37" s="28"/>
      <c r="P37" s="11"/>
      <c r="Q37" s="13"/>
    </row>
    <row r="38" spans="11:17" ht="12.75">
      <c r="K38" s="13"/>
      <c r="L38" s="11"/>
      <c r="M38" s="11"/>
      <c r="N38" s="11"/>
      <c r="O38" s="11"/>
      <c r="P38" s="11"/>
      <c r="Q38" s="13"/>
    </row>
    <row r="39" spans="5:17" ht="12.75">
      <c r="E39" s="29"/>
      <c r="K39" s="13"/>
      <c r="L39" s="13"/>
      <c r="M39" s="13"/>
      <c r="N39" s="13"/>
      <c r="O39" s="13"/>
      <c r="P39" s="13"/>
      <c r="Q39" s="13"/>
    </row>
    <row r="40" spans="3:17" ht="12.75">
      <c r="C40" s="30"/>
      <c r="E40" s="30"/>
      <c r="G40" s="30"/>
      <c r="H40" s="30"/>
      <c r="K40" s="13"/>
      <c r="L40" s="13"/>
      <c r="M40" s="13"/>
      <c r="N40" s="13"/>
      <c r="O40" s="13"/>
      <c r="P40" s="13"/>
      <c r="Q40" s="13"/>
    </row>
    <row r="41" spans="3:17" ht="12.75">
      <c r="C41" s="30"/>
      <c r="E41" s="30"/>
      <c r="G41" s="30"/>
      <c r="H41" s="30"/>
      <c r="K41" s="13"/>
      <c r="L41" s="13"/>
      <c r="M41" s="13"/>
      <c r="N41" s="13"/>
      <c r="O41" s="13"/>
      <c r="P41" s="13"/>
      <c r="Q41" s="13"/>
    </row>
    <row r="42" spans="2:17" ht="12.75">
      <c r="B42" s="13"/>
      <c r="C42" s="32"/>
      <c r="D42" s="33"/>
      <c r="E42" s="32"/>
      <c r="F42" s="33"/>
      <c r="G42" s="32"/>
      <c r="H42" s="32"/>
      <c r="I42" s="31"/>
      <c r="K42" s="13"/>
      <c r="L42" s="13"/>
      <c r="M42" s="13"/>
      <c r="N42" s="13"/>
      <c r="O42" s="13"/>
      <c r="P42" s="13"/>
      <c r="Q42" s="13"/>
    </row>
    <row r="43" spans="1:17" ht="12.75">
      <c r="A43" s="73" t="s">
        <v>25</v>
      </c>
      <c r="B43" s="48"/>
      <c r="C43" s="49"/>
      <c r="D43" s="48"/>
      <c r="E43" s="49"/>
      <c r="F43" s="48"/>
      <c r="G43" s="49"/>
      <c r="H43" s="50"/>
      <c r="I43" s="54"/>
      <c r="K43" s="13"/>
      <c r="L43" s="13"/>
      <c r="M43" s="13"/>
      <c r="N43" s="13"/>
      <c r="O43" s="13"/>
      <c r="P43" s="13"/>
      <c r="Q43" s="13"/>
    </row>
    <row r="44" spans="1:17" ht="12.75">
      <c r="A44" s="52" t="s">
        <v>19</v>
      </c>
      <c r="B44" s="33"/>
      <c r="C44" s="32"/>
      <c r="D44" s="33"/>
      <c r="E44" s="32"/>
      <c r="F44" s="33"/>
      <c r="G44" s="32"/>
      <c r="H44" s="53"/>
      <c r="I44" s="34"/>
      <c r="J44" s="66"/>
      <c r="K44" s="13"/>
      <c r="L44" s="13"/>
      <c r="M44" s="13"/>
      <c r="N44" s="13"/>
      <c r="O44" s="13"/>
      <c r="P44" s="13"/>
      <c r="Q44" s="13"/>
    </row>
    <row r="45" spans="1:17" ht="12.75">
      <c r="A45" s="52" t="s">
        <v>16</v>
      </c>
      <c r="B45" s="33"/>
      <c r="C45" s="33"/>
      <c r="D45" s="33"/>
      <c r="E45" s="33"/>
      <c r="F45" s="33"/>
      <c r="G45" s="33"/>
      <c r="H45" s="33"/>
      <c r="I45" s="34"/>
      <c r="J45" s="13"/>
      <c r="K45" s="13"/>
      <c r="L45" s="13"/>
      <c r="M45" s="13"/>
      <c r="N45" s="13"/>
      <c r="O45" s="13"/>
      <c r="P45" s="13"/>
      <c r="Q45" s="13"/>
    </row>
    <row r="46" spans="1:17" ht="12.75">
      <c r="A46" s="51" t="s">
        <v>16</v>
      </c>
      <c r="B46" s="55"/>
      <c r="C46" s="56"/>
      <c r="D46" s="55"/>
      <c r="E46" s="57"/>
      <c r="F46" s="55"/>
      <c r="G46" s="56"/>
      <c r="H46" s="56"/>
      <c r="I46" s="55"/>
      <c r="J46" s="13"/>
      <c r="K46" s="13"/>
      <c r="L46" s="13"/>
      <c r="M46" s="13"/>
      <c r="N46" s="13"/>
      <c r="O46" s="13"/>
      <c r="P46" s="13"/>
      <c r="Q46" s="13"/>
    </row>
    <row r="47" spans="1:17" ht="12.75">
      <c r="A47" s="58"/>
      <c r="B47" s="34"/>
      <c r="C47" s="35"/>
      <c r="D47" s="35"/>
      <c r="E47" s="35"/>
      <c r="F47" s="34"/>
      <c r="G47" s="35"/>
      <c r="H47" s="35"/>
      <c r="I47" s="34"/>
      <c r="J47" s="67"/>
      <c r="K47" s="13"/>
      <c r="L47" s="13"/>
      <c r="M47" s="13"/>
      <c r="N47" s="13"/>
      <c r="O47" s="13"/>
      <c r="P47" s="13"/>
      <c r="Q47" s="13"/>
    </row>
    <row r="48" spans="1:17" ht="12.75">
      <c r="A48" s="13"/>
      <c r="B48" s="34"/>
      <c r="C48" s="35"/>
      <c r="D48" s="35"/>
      <c r="E48" s="35"/>
      <c r="F48" s="34"/>
      <c r="G48" s="35"/>
      <c r="H48" s="35"/>
      <c r="I48" s="34"/>
      <c r="K48" s="13"/>
      <c r="L48" s="13"/>
      <c r="M48" s="13"/>
      <c r="N48" s="13"/>
      <c r="O48" s="13"/>
      <c r="P48" s="13"/>
      <c r="Q48" s="13"/>
    </row>
    <row r="49" spans="11:17" ht="13.5" thickBot="1">
      <c r="K49" s="13"/>
      <c r="L49" s="13"/>
      <c r="M49" s="13"/>
      <c r="N49" s="13"/>
      <c r="O49" s="13"/>
      <c r="P49" s="13"/>
      <c r="Q49" s="13"/>
    </row>
    <row r="50" spans="1:17" ht="24" thickTop="1">
      <c r="A50" s="36" t="s">
        <v>12</v>
      </c>
      <c r="B50" s="37"/>
      <c r="C50" s="37"/>
      <c r="D50" s="37"/>
      <c r="E50" s="37"/>
      <c r="F50" s="37"/>
      <c r="G50" s="37"/>
      <c r="H50" s="37"/>
      <c r="I50" s="38"/>
      <c r="K50" s="13"/>
      <c r="L50" s="13"/>
      <c r="M50" s="13"/>
      <c r="N50" s="13"/>
      <c r="O50" s="13"/>
      <c r="P50" s="13"/>
      <c r="Q50" s="13"/>
    </row>
    <row r="51" spans="1:17" ht="24" thickBot="1">
      <c r="A51" s="39" t="s">
        <v>17</v>
      </c>
      <c r="B51" s="40"/>
      <c r="C51" s="40"/>
      <c r="D51" s="40"/>
      <c r="E51" s="40"/>
      <c r="F51" s="40"/>
      <c r="G51" s="40"/>
      <c r="H51" s="40"/>
      <c r="I51" s="41"/>
      <c r="K51" s="13"/>
      <c r="L51" s="13"/>
      <c r="M51" s="13"/>
      <c r="N51" s="13"/>
      <c r="O51" s="13"/>
      <c r="P51" s="13"/>
      <c r="Q51" s="13"/>
    </row>
    <row r="52" ht="16.5" thickTop="1">
      <c r="B52" s="42"/>
    </row>
    <row r="53" spans="1:9" ht="12.75">
      <c r="A53" s="13"/>
      <c r="B53" s="43"/>
      <c r="C53" s="44"/>
      <c r="D53" s="44"/>
      <c r="E53" s="44"/>
      <c r="F53" s="44"/>
      <c r="G53" s="44"/>
      <c r="H53" s="44"/>
      <c r="I53" s="44"/>
    </row>
    <row r="60" ht="12.75">
      <c r="I60" s="13"/>
    </row>
    <row r="61" ht="12.75">
      <c r="I61" s="13"/>
    </row>
    <row r="62" ht="12.75">
      <c r="I62" s="13"/>
    </row>
    <row r="63" ht="12.75">
      <c r="I63" s="13"/>
    </row>
    <row r="64" ht="12.75">
      <c r="I64" s="13"/>
    </row>
    <row r="65" ht="12.75">
      <c r="I65" s="13"/>
    </row>
    <row r="66" ht="12.75">
      <c r="I66" s="13"/>
    </row>
    <row r="72" spans="2:5" ht="12.75">
      <c r="B72" s="45"/>
      <c r="E72" s="45"/>
    </row>
    <row r="73" spans="3:8" ht="12.75">
      <c r="C73" s="26"/>
      <c r="G73" s="26"/>
      <c r="H73" s="26"/>
    </row>
    <row r="74" spans="3:8" ht="12.75">
      <c r="C74" s="26"/>
      <c r="G74" s="26"/>
      <c r="H74" s="26"/>
    </row>
    <row r="75" spans="3:8" ht="12.75">
      <c r="C75" s="26"/>
      <c r="G75" s="27"/>
      <c r="H75" s="26"/>
    </row>
    <row r="76" spans="3:8" ht="12.75">
      <c r="C76" s="26"/>
      <c r="G76" s="11"/>
      <c r="H76" s="11"/>
    </row>
    <row r="77" spans="3:8" ht="12.75">
      <c r="C77" s="26"/>
      <c r="G77" s="27"/>
      <c r="H77" s="27"/>
    </row>
    <row r="78" spans="3:8" ht="12.75">
      <c r="C78" s="26"/>
      <c r="G78" s="13"/>
      <c r="H78" s="13"/>
    </row>
    <row r="79" ht="12.75">
      <c r="C79" s="26"/>
    </row>
    <row r="80" spans="3:8" ht="12.75">
      <c r="C80" s="26"/>
      <c r="E80" s="13"/>
      <c r="F80" s="13"/>
      <c r="G80" s="13"/>
      <c r="H80" s="13"/>
    </row>
    <row r="81" spans="3:8" ht="12.75">
      <c r="C81" s="26"/>
      <c r="E81" s="46"/>
      <c r="F81" s="13"/>
      <c r="G81" s="13"/>
      <c r="H81" s="13"/>
    </row>
    <row r="82" spans="3:8" ht="12.75">
      <c r="C82" s="26"/>
      <c r="E82" s="13"/>
      <c r="F82" s="13"/>
      <c r="G82" s="13"/>
      <c r="H82" s="13"/>
    </row>
    <row r="83" spans="3:8" ht="12.75">
      <c r="C83" s="26"/>
      <c r="E83" s="13"/>
      <c r="F83" s="13"/>
      <c r="G83" s="13"/>
      <c r="H83" s="13"/>
    </row>
    <row r="84" spans="3:8" ht="12.75">
      <c r="C84" s="26"/>
      <c r="E84" s="13"/>
      <c r="F84" s="13"/>
      <c r="G84" s="13"/>
      <c r="H84" s="13"/>
    </row>
    <row r="85" spans="3:8" ht="12.75">
      <c r="C85" s="27"/>
      <c r="E85" s="13"/>
      <c r="F85" s="13"/>
      <c r="G85" s="13"/>
      <c r="H85" s="13"/>
    </row>
    <row r="86" spans="3:8" ht="12.75">
      <c r="C86" s="10"/>
      <c r="E86" s="13"/>
      <c r="F86" s="13"/>
      <c r="G86" s="13"/>
      <c r="H86" s="13"/>
    </row>
  </sheetData>
  <sheetProtection/>
  <printOptions horizontalCentered="1" verticalCentered="1"/>
  <pageMargins left="0.38" right="0.54" top="0.7" bottom="0.7" header="0.5" footer="0.5"/>
  <pageSetup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Q86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3.140625" style="0" customWidth="1"/>
    <col min="2" max="2" width="24.421875" style="0" customWidth="1"/>
    <col min="3" max="3" width="13.00390625" style="0" customWidth="1"/>
    <col min="4" max="4" width="3.00390625" style="0" customWidth="1"/>
    <col min="5" max="5" width="12.7109375" style="0" customWidth="1"/>
    <col min="6" max="6" width="3.00390625" style="0" customWidth="1"/>
    <col min="7" max="7" width="14.421875" style="0" customWidth="1"/>
    <col min="8" max="8" width="3.28125" style="0" customWidth="1"/>
    <col min="9" max="9" width="14.28125" style="0" customWidth="1"/>
    <col min="10" max="10" width="1.7109375" style="0" customWidth="1"/>
    <col min="11" max="11" width="1.8515625" style="0" customWidth="1"/>
    <col min="12" max="12" width="10.421875" style="0" customWidth="1"/>
    <col min="13" max="13" width="1.28515625" style="0" customWidth="1"/>
    <col min="14" max="14" width="10.28125" style="0" customWidth="1"/>
    <col min="15" max="15" width="1.8515625" style="0" customWidth="1"/>
    <col min="16" max="16" width="11.140625" style="0" customWidth="1"/>
  </cols>
  <sheetData>
    <row r="11" spans="3:9" ht="13.5" thickBot="1">
      <c r="C11" s="75">
        <v>3.340393518518519</v>
      </c>
      <c r="D11" s="1"/>
      <c r="E11" s="75">
        <v>3.340393518518519</v>
      </c>
      <c r="F11" s="1"/>
      <c r="G11" s="75">
        <v>3.340393518518519</v>
      </c>
      <c r="H11" s="2"/>
      <c r="I11" s="75">
        <v>3.340393518518519</v>
      </c>
    </row>
    <row r="12" spans="2:17" ht="12.75">
      <c r="B12" t="s">
        <v>0</v>
      </c>
      <c r="C12" s="68">
        <f>C14/C13</f>
        <v>0.8</v>
      </c>
      <c r="D12" s="4"/>
      <c r="E12" s="68">
        <f>E14/E13</f>
        <v>0.8</v>
      </c>
      <c r="F12" s="3"/>
      <c r="G12" s="68">
        <f>G14/G13</f>
        <v>0.8</v>
      </c>
      <c r="H12" s="3"/>
      <c r="I12" s="68">
        <f>I14/I13</f>
        <v>0.781875</v>
      </c>
      <c r="K12" s="1"/>
      <c r="L12" s="1"/>
      <c r="M12" s="1"/>
      <c r="N12" s="1"/>
      <c r="O12" s="1"/>
      <c r="P12" s="1"/>
      <c r="Q12" s="13"/>
    </row>
    <row r="13" spans="2:17" ht="12.75">
      <c r="B13" t="s">
        <v>20</v>
      </c>
      <c r="C13" s="5">
        <v>650000</v>
      </c>
      <c r="D13" s="6"/>
      <c r="E13" s="5">
        <v>700000</v>
      </c>
      <c r="F13" s="5"/>
      <c r="G13" s="5">
        <v>750000</v>
      </c>
      <c r="H13" s="5"/>
      <c r="I13" s="5">
        <v>800000</v>
      </c>
      <c r="K13" s="4"/>
      <c r="L13" s="3"/>
      <c r="M13" s="3"/>
      <c r="N13" s="3"/>
      <c r="O13" s="3"/>
      <c r="P13" s="3"/>
      <c r="Q13" s="13"/>
    </row>
    <row r="14" spans="2:17" ht="12.75">
      <c r="B14" t="s">
        <v>22</v>
      </c>
      <c r="C14" s="69">
        <f>C13*0.8</f>
        <v>520000</v>
      </c>
      <c r="D14" s="70"/>
      <c r="E14" s="69">
        <f>E13*0.8</f>
        <v>560000</v>
      </c>
      <c r="F14" s="70"/>
      <c r="G14" s="69">
        <f>G13*0.8</f>
        <v>600000</v>
      </c>
      <c r="H14" s="70"/>
      <c r="I14" s="69">
        <v>625500</v>
      </c>
      <c r="K14" s="61"/>
      <c r="L14" s="60"/>
      <c r="M14" s="60"/>
      <c r="N14" s="60"/>
      <c r="O14" s="60"/>
      <c r="P14" s="60"/>
      <c r="Q14" s="13"/>
    </row>
    <row r="15" spans="2:17" ht="12.75">
      <c r="B15" t="s">
        <v>24</v>
      </c>
      <c r="C15" s="7">
        <f>-(C13*0.9-C14)</f>
        <v>-65000</v>
      </c>
      <c r="D15" s="8"/>
      <c r="E15" s="7">
        <f>-(E13*0.9-E14)</f>
        <v>-70000</v>
      </c>
      <c r="F15" s="8"/>
      <c r="G15" s="7">
        <f>-(G13*0.9-G14)</f>
        <v>-75000</v>
      </c>
      <c r="H15" s="8"/>
      <c r="I15" s="7">
        <f>-(I13*0.9-I14)</f>
        <v>-94500</v>
      </c>
      <c r="J15" s="70"/>
      <c r="K15" s="61"/>
      <c r="L15" s="60"/>
      <c r="M15" s="60"/>
      <c r="N15" s="60"/>
      <c r="O15" s="60"/>
      <c r="P15" s="60"/>
      <c r="Q15" s="13"/>
    </row>
    <row r="16" spans="2:17" ht="12.75">
      <c r="B16" s="71" t="s">
        <v>23</v>
      </c>
      <c r="C16" s="72">
        <f>C13-C14+C15</f>
        <v>65000</v>
      </c>
      <c r="E16" s="72">
        <f>E13-E14+E15</f>
        <v>70000</v>
      </c>
      <c r="F16" s="11"/>
      <c r="G16" s="72">
        <f>G13-G14+G15</f>
        <v>75000</v>
      </c>
      <c r="H16" s="10"/>
      <c r="I16" s="72">
        <f>I13-I14+I15</f>
        <v>80000</v>
      </c>
      <c r="J16" s="8"/>
      <c r="K16" s="9"/>
      <c r="L16" s="9"/>
      <c r="M16" s="9"/>
      <c r="N16" s="9"/>
      <c r="O16" s="9"/>
      <c r="P16" s="9"/>
      <c r="Q16" s="13"/>
    </row>
    <row r="17" spans="3:17" ht="12.75">
      <c r="C17" s="10"/>
      <c r="E17" s="10"/>
      <c r="F17" s="11"/>
      <c r="G17" s="10"/>
      <c r="H17" s="10"/>
      <c r="I17" s="10"/>
      <c r="K17" s="13"/>
      <c r="L17" s="11"/>
      <c r="M17" s="11"/>
      <c r="N17" s="11"/>
      <c r="O17" s="11"/>
      <c r="P17" s="11"/>
      <c r="Q17" s="13"/>
    </row>
    <row r="18" spans="2:17" ht="12.75">
      <c r="B18" t="s">
        <v>1</v>
      </c>
      <c r="C18" s="10">
        <v>5000</v>
      </c>
      <c r="D18" s="10"/>
      <c r="E18" s="10">
        <f>C18</f>
        <v>5000</v>
      </c>
      <c r="F18" s="11"/>
      <c r="G18" s="10">
        <f>C18</f>
        <v>5000</v>
      </c>
      <c r="H18" s="10"/>
      <c r="I18" s="10">
        <f>C18</f>
        <v>5000</v>
      </c>
      <c r="K18" s="13"/>
      <c r="L18" s="11"/>
      <c r="M18" s="11"/>
      <c r="N18" s="11"/>
      <c r="O18" s="11"/>
      <c r="P18" s="11"/>
      <c r="Q18" s="13"/>
    </row>
    <row r="19" spans="2:17" ht="12.75">
      <c r="B19" t="s">
        <v>2</v>
      </c>
      <c r="C19" s="10">
        <v>5000</v>
      </c>
      <c r="D19" s="10"/>
      <c r="E19" s="10">
        <f>C19</f>
        <v>5000</v>
      </c>
      <c r="F19" s="11"/>
      <c r="G19" s="10">
        <f>C19</f>
        <v>5000</v>
      </c>
      <c r="H19" s="10"/>
      <c r="I19" s="10">
        <f>C19</f>
        <v>5000</v>
      </c>
      <c r="K19" s="11"/>
      <c r="L19" s="11"/>
      <c r="M19" s="11"/>
      <c r="N19" s="11"/>
      <c r="O19" s="11"/>
      <c r="P19" s="11"/>
      <c r="Q19" s="13"/>
    </row>
    <row r="20" spans="2:17" ht="12.75">
      <c r="B20" t="s">
        <v>21</v>
      </c>
      <c r="C20" s="10">
        <v>0</v>
      </c>
      <c r="D20" s="10"/>
      <c r="E20" s="10">
        <v>0</v>
      </c>
      <c r="F20" s="11"/>
      <c r="G20" s="10">
        <v>0</v>
      </c>
      <c r="H20" s="10"/>
      <c r="I20" s="10">
        <v>0</v>
      </c>
      <c r="K20" s="11"/>
      <c r="L20" s="11"/>
      <c r="M20" s="11"/>
      <c r="N20" s="11"/>
      <c r="O20" s="11"/>
      <c r="P20" s="11"/>
      <c r="Q20" s="13"/>
    </row>
    <row r="21" spans="2:17" ht="13.5" thickBot="1">
      <c r="B21" t="s">
        <v>27</v>
      </c>
      <c r="C21" s="10">
        <v>0</v>
      </c>
      <c r="D21" s="10"/>
      <c r="E21" s="10">
        <v>0</v>
      </c>
      <c r="F21" s="10"/>
      <c r="G21" s="10">
        <v>0</v>
      </c>
      <c r="H21" s="10"/>
      <c r="I21" s="10">
        <v>0</v>
      </c>
      <c r="K21" s="11"/>
      <c r="L21" s="11"/>
      <c r="M21" s="11"/>
      <c r="N21" s="11"/>
      <c r="O21" s="11"/>
      <c r="P21" s="11"/>
      <c r="Q21" s="13"/>
    </row>
    <row r="22" spans="2:17" ht="13.5" thickBot="1">
      <c r="B22" t="s">
        <v>13</v>
      </c>
      <c r="C22" s="12">
        <f>SUM(C16:C21)</f>
        <v>75000</v>
      </c>
      <c r="E22" s="12">
        <f>SUM(E16:E21)</f>
        <v>80000</v>
      </c>
      <c r="F22" s="11"/>
      <c r="G22" s="12">
        <f>SUM(G16:G21)</f>
        <v>85000</v>
      </c>
      <c r="H22" s="47"/>
      <c r="I22" s="12">
        <f>SUM(I16:I21)</f>
        <v>90000</v>
      </c>
      <c r="K22" s="11"/>
      <c r="L22" s="11"/>
      <c r="M22" s="11"/>
      <c r="N22" s="11"/>
      <c r="O22" s="11"/>
      <c r="P22" s="11"/>
      <c r="Q22" s="13"/>
    </row>
    <row r="23" spans="6:17" ht="12.75">
      <c r="F23" s="13"/>
      <c r="K23" s="13"/>
      <c r="L23" s="11"/>
      <c r="M23" s="11"/>
      <c r="N23" s="11"/>
      <c r="O23" s="11"/>
      <c r="P23" s="11"/>
      <c r="Q23" s="13"/>
    </row>
    <row r="24" spans="2:17" ht="12.75">
      <c r="B24" t="s">
        <v>3</v>
      </c>
      <c r="C24" s="74" t="s">
        <v>26</v>
      </c>
      <c r="D24" s="14"/>
      <c r="E24" s="74" t="s">
        <v>26</v>
      </c>
      <c r="F24" s="14"/>
      <c r="G24" s="74" t="s">
        <v>26</v>
      </c>
      <c r="H24" s="14"/>
      <c r="I24" s="74" t="s">
        <v>26</v>
      </c>
      <c r="K24" s="13"/>
      <c r="L24" s="13"/>
      <c r="M24" s="13"/>
      <c r="N24" s="13"/>
      <c r="O24" s="13"/>
      <c r="P24" s="13"/>
      <c r="Q24" s="13"/>
    </row>
    <row r="25" spans="2:17" ht="12.75">
      <c r="B25" s="13" t="s">
        <v>4</v>
      </c>
      <c r="C25" s="59">
        <v>0.0425</v>
      </c>
      <c r="E25" s="59">
        <v>0.0425</v>
      </c>
      <c r="F25" s="16"/>
      <c r="G25" s="59">
        <v>0.0425</v>
      </c>
      <c r="H25" s="16"/>
      <c r="I25" s="59">
        <v>0.0425</v>
      </c>
      <c r="K25" s="62"/>
      <c r="L25" s="15"/>
      <c r="M25" s="15"/>
      <c r="N25" s="15"/>
      <c r="O25" s="15"/>
      <c r="P25" s="15"/>
      <c r="Q25" s="13"/>
    </row>
    <row r="26" spans="2:17" ht="12.75">
      <c r="B26" t="s">
        <v>5</v>
      </c>
      <c r="C26" s="17" t="e">
        <f>RATE(C30*12,-C32,C15-C19,0,0,0.05/12)*12</f>
        <v>#NUM!</v>
      </c>
      <c r="E26" s="17" t="e">
        <f>RATE(E30*12,-E32,E15-E19,0,0,0.05/12)*12</f>
        <v>#NUM!</v>
      </c>
      <c r="F26" s="18"/>
      <c r="G26" s="17" t="e">
        <f>RATE(G30*12,-G32,G15-G19,0,0,0.05/12)*12</f>
        <v>#NUM!</v>
      </c>
      <c r="H26" s="17"/>
      <c r="I26" s="17" t="e">
        <f>RATE(I30*12,-I32,I15-I19,0,0,0.05/12)*12</f>
        <v>#NUM!</v>
      </c>
      <c r="K26" s="13"/>
      <c r="L26" s="63"/>
      <c r="M26" s="16"/>
      <c r="N26" s="63"/>
      <c r="O26" s="16"/>
      <c r="P26" s="63"/>
      <c r="Q26" s="13"/>
    </row>
    <row r="27" spans="2:17" ht="12.75" hidden="1">
      <c r="B27" t="s">
        <v>6</v>
      </c>
      <c r="C27" s="19" t="s">
        <v>14</v>
      </c>
      <c r="D27" s="20"/>
      <c r="E27" s="19" t="s">
        <v>14</v>
      </c>
      <c r="F27" s="21"/>
      <c r="G27" s="19" t="s">
        <v>14</v>
      </c>
      <c r="H27" s="19"/>
      <c r="I27" s="19" t="s">
        <v>14</v>
      </c>
      <c r="K27" s="13"/>
      <c r="L27" s="18"/>
      <c r="M27" s="18"/>
      <c r="N27" s="18"/>
      <c r="O27" s="18"/>
      <c r="P27" s="18"/>
      <c r="Q27" s="13"/>
    </row>
    <row r="28" spans="2:17" ht="12.75">
      <c r="B28" t="s">
        <v>7</v>
      </c>
      <c r="C28" s="19" t="s">
        <v>14</v>
      </c>
      <c r="D28" s="20"/>
      <c r="E28" s="19" t="s">
        <v>14</v>
      </c>
      <c r="F28" s="22"/>
      <c r="G28" s="19" t="s">
        <v>14</v>
      </c>
      <c r="H28" s="19"/>
      <c r="I28" s="19" t="s">
        <v>14</v>
      </c>
      <c r="K28" s="64"/>
      <c r="L28" s="21"/>
      <c r="M28" s="21"/>
      <c r="N28" s="21"/>
      <c r="O28" s="21"/>
      <c r="P28" s="21"/>
      <c r="Q28" s="13"/>
    </row>
    <row r="29" spans="2:17" ht="12.75">
      <c r="B29" t="s">
        <v>8</v>
      </c>
      <c r="C29" s="23" t="s">
        <v>14</v>
      </c>
      <c r="D29" s="24"/>
      <c r="E29" s="23" t="s">
        <v>14</v>
      </c>
      <c r="F29" s="25"/>
      <c r="G29" s="23" t="s">
        <v>14</v>
      </c>
      <c r="H29" s="23"/>
      <c r="I29" s="23" t="s">
        <v>14</v>
      </c>
      <c r="K29" s="64"/>
      <c r="L29" s="21"/>
      <c r="M29" s="22"/>
      <c r="N29" s="21"/>
      <c r="O29" s="21"/>
      <c r="P29" s="21"/>
      <c r="Q29" s="13"/>
    </row>
    <row r="30" spans="2:17" ht="12.75">
      <c r="B30" t="s">
        <v>9</v>
      </c>
      <c r="C30">
        <v>30</v>
      </c>
      <c r="E30">
        <v>30</v>
      </c>
      <c r="F30" s="13"/>
      <c r="G30">
        <v>30</v>
      </c>
      <c r="I30">
        <v>30</v>
      </c>
      <c r="K30" s="25"/>
      <c r="L30" s="65"/>
      <c r="M30" s="25"/>
      <c r="N30" s="65"/>
      <c r="O30" s="65"/>
      <c r="P30" s="65"/>
      <c r="Q30" s="13"/>
    </row>
    <row r="31" spans="6:17" ht="12.75">
      <c r="F31" s="13"/>
      <c r="K31" s="13"/>
      <c r="L31" s="13"/>
      <c r="M31" s="13"/>
      <c r="N31" s="13"/>
      <c r="O31" s="13"/>
      <c r="P31" s="13"/>
      <c r="Q31" s="13"/>
    </row>
    <row r="32" spans="2:17" ht="12.75">
      <c r="B32" t="s">
        <v>10</v>
      </c>
      <c r="C32" s="10">
        <f>-PMT(C25/12,C30*12,C14)</f>
        <v>2558.087433613315</v>
      </c>
      <c r="E32" s="10">
        <f>-PMT(E25/12,E30*12,E14)</f>
        <v>2754.863390045108</v>
      </c>
      <c r="F32" s="11"/>
      <c r="G32" s="10">
        <f>-PMT(G25/12,G30*12,G14)</f>
        <v>2951.639346476902</v>
      </c>
      <c r="H32" s="10"/>
      <c r="I32" s="10">
        <f>-PMT(I25/12,I30*12,I14)</f>
        <v>3077.08401870217</v>
      </c>
      <c r="K32" s="13"/>
      <c r="L32" s="13"/>
      <c r="M32" s="13"/>
      <c r="N32" s="13"/>
      <c r="O32" s="13"/>
      <c r="P32" s="13"/>
      <c r="Q32" s="13"/>
    </row>
    <row r="33" spans="2:17" ht="12.75">
      <c r="B33" t="s">
        <v>15</v>
      </c>
      <c r="C33" s="26">
        <v>100</v>
      </c>
      <c r="E33" s="26">
        <v>100</v>
      </c>
      <c r="F33" s="27"/>
      <c r="G33" s="26">
        <v>100</v>
      </c>
      <c r="H33" s="26"/>
      <c r="I33" s="26">
        <v>100</v>
      </c>
      <c r="K33" s="13"/>
      <c r="L33" s="11"/>
      <c r="M33" s="11"/>
      <c r="N33" s="11"/>
      <c r="O33" s="11"/>
      <c r="P33" s="11"/>
      <c r="Q33" s="13"/>
    </row>
    <row r="34" spans="2:17" ht="12.75">
      <c r="B34" t="s">
        <v>18</v>
      </c>
      <c r="C34" s="26">
        <v>100</v>
      </c>
      <c r="E34" s="26">
        <v>100</v>
      </c>
      <c r="F34" s="27"/>
      <c r="G34" s="26">
        <v>100</v>
      </c>
      <c r="H34" s="26"/>
      <c r="I34" s="26">
        <v>100</v>
      </c>
      <c r="J34" s="26" t="s">
        <v>16</v>
      </c>
      <c r="K34" s="13"/>
      <c r="L34" s="27"/>
      <c r="M34" s="27"/>
      <c r="N34" s="27"/>
      <c r="O34" s="27"/>
      <c r="P34" s="27"/>
      <c r="Q34" s="13"/>
    </row>
    <row r="35" spans="2:17" ht="12.75">
      <c r="B35" t="s">
        <v>28</v>
      </c>
      <c r="C35" s="26">
        <f>C13*1.25%/12</f>
        <v>677.0833333333334</v>
      </c>
      <c r="E35" s="26">
        <f>E13*1.25%/12</f>
        <v>729.1666666666666</v>
      </c>
      <c r="G35" s="26">
        <f>G13*1.25%/12</f>
        <v>781.25</v>
      </c>
      <c r="I35" s="26">
        <f>I13*1.25%/12</f>
        <v>833.3333333333334</v>
      </c>
      <c r="J35" s="26"/>
      <c r="K35" s="13"/>
      <c r="L35" s="27"/>
      <c r="M35" s="27"/>
      <c r="N35" s="27"/>
      <c r="O35" s="27"/>
      <c r="P35" s="27"/>
      <c r="Q35" s="13"/>
    </row>
    <row r="36" spans="2:17" ht="13.5" thickBot="1">
      <c r="B36" s="71" t="s">
        <v>29</v>
      </c>
      <c r="C36" s="10">
        <f>PMT(C25/12,C30*12,C15)</f>
        <v>319.7609292016644</v>
      </c>
      <c r="E36" s="10">
        <f>PMT(E25/12,E30*12,E15)</f>
        <v>344.3579237556385</v>
      </c>
      <c r="G36" s="10">
        <f>PMT(G25/12,G30*12,G15)</f>
        <v>368.95491830961276</v>
      </c>
      <c r="I36" s="10">
        <f>PMT(I25/12,I30*12,I15)</f>
        <v>464.88319707011203</v>
      </c>
      <c r="K36" s="13"/>
      <c r="L36" s="27"/>
      <c r="M36" s="27"/>
      <c r="N36" s="27"/>
      <c r="O36" s="27"/>
      <c r="P36" s="27"/>
      <c r="Q36" s="13"/>
    </row>
    <row r="37" spans="2:17" ht="13.5" thickBot="1">
      <c r="B37" t="s">
        <v>11</v>
      </c>
      <c r="C37" s="12">
        <f>SUM(C32:C36)</f>
        <v>3754.931696148313</v>
      </c>
      <c r="E37" s="12">
        <f>SUM(E32:E36)</f>
        <v>4028.3879804674134</v>
      </c>
      <c r="F37" s="11"/>
      <c r="G37" s="12">
        <f>SUM(G32:G36)</f>
        <v>4301.844264786515</v>
      </c>
      <c r="H37" s="47"/>
      <c r="I37" s="12">
        <f>SUM(I32:I36)</f>
        <v>4575.300549105616</v>
      </c>
      <c r="K37" s="13"/>
      <c r="L37" s="11"/>
      <c r="M37" s="28"/>
      <c r="N37" s="11"/>
      <c r="O37" s="28"/>
      <c r="P37" s="11"/>
      <c r="Q37" s="13"/>
    </row>
    <row r="38" spans="11:17" ht="12.75">
      <c r="K38" s="13"/>
      <c r="L38" s="11"/>
      <c r="M38" s="11"/>
      <c r="N38" s="11"/>
      <c r="O38" s="11"/>
      <c r="P38" s="11"/>
      <c r="Q38" s="13"/>
    </row>
    <row r="39" spans="5:17" ht="12.75">
      <c r="E39" s="29"/>
      <c r="K39" s="13"/>
      <c r="L39" s="13"/>
      <c r="M39" s="13"/>
      <c r="N39" s="13"/>
      <c r="O39" s="13"/>
      <c r="P39" s="13"/>
      <c r="Q39" s="13"/>
    </row>
    <row r="40" spans="3:17" ht="12.75">
      <c r="C40" s="30"/>
      <c r="E40" s="30"/>
      <c r="G40" s="30"/>
      <c r="H40" s="30"/>
      <c r="K40" s="13"/>
      <c r="L40" s="13"/>
      <c r="M40" s="13"/>
      <c r="N40" s="13"/>
      <c r="O40" s="13"/>
      <c r="P40" s="13"/>
      <c r="Q40" s="13"/>
    </row>
    <row r="41" spans="3:17" ht="12.75">
      <c r="C41" s="30"/>
      <c r="E41" s="30"/>
      <c r="G41" s="30"/>
      <c r="H41" s="30"/>
      <c r="K41" s="13"/>
      <c r="L41" s="13"/>
      <c r="M41" s="13"/>
      <c r="N41" s="13"/>
      <c r="O41" s="13"/>
      <c r="P41" s="13"/>
      <c r="Q41" s="13"/>
    </row>
    <row r="42" spans="2:17" ht="12.75">
      <c r="B42" s="13"/>
      <c r="C42" s="32"/>
      <c r="D42" s="33"/>
      <c r="E42" s="32"/>
      <c r="F42" s="33"/>
      <c r="G42" s="32"/>
      <c r="H42" s="32"/>
      <c r="I42" s="31"/>
      <c r="K42" s="13"/>
      <c r="L42" s="13"/>
      <c r="M42" s="13"/>
      <c r="N42" s="13"/>
      <c r="O42" s="13"/>
      <c r="P42" s="13"/>
      <c r="Q42" s="13"/>
    </row>
    <row r="43" spans="1:17" ht="12.75">
      <c r="A43" s="73" t="s">
        <v>25</v>
      </c>
      <c r="B43" s="48"/>
      <c r="C43" s="49"/>
      <c r="D43" s="48"/>
      <c r="E43" s="49"/>
      <c r="F43" s="48"/>
      <c r="G43" s="49"/>
      <c r="H43" s="50"/>
      <c r="I43" s="54"/>
      <c r="K43" s="13"/>
      <c r="L43" s="13"/>
      <c r="M43" s="13"/>
      <c r="N43" s="13"/>
      <c r="O43" s="13"/>
      <c r="P43" s="13"/>
      <c r="Q43" s="13"/>
    </row>
    <row r="44" spans="1:17" ht="12.75">
      <c r="A44" s="52" t="s">
        <v>19</v>
      </c>
      <c r="B44" s="33"/>
      <c r="C44" s="32"/>
      <c r="D44" s="33"/>
      <c r="E44" s="32"/>
      <c r="F44" s="33"/>
      <c r="G44" s="32"/>
      <c r="H44" s="53"/>
      <c r="I44" s="34"/>
      <c r="J44" s="66"/>
      <c r="K44" s="13"/>
      <c r="L44" s="13"/>
      <c r="M44" s="13"/>
      <c r="N44" s="13"/>
      <c r="O44" s="13"/>
      <c r="P44" s="13"/>
      <c r="Q44" s="13"/>
    </row>
    <row r="45" spans="1:17" ht="12.75">
      <c r="A45" s="52" t="s">
        <v>16</v>
      </c>
      <c r="B45" s="33"/>
      <c r="C45" s="33"/>
      <c r="D45" s="33"/>
      <c r="E45" s="33"/>
      <c r="F45" s="33"/>
      <c r="G45" s="33"/>
      <c r="H45" s="33"/>
      <c r="I45" s="34"/>
      <c r="J45" s="13"/>
      <c r="K45" s="13"/>
      <c r="L45" s="13"/>
      <c r="M45" s="13"/>
      <c r="N45" s="13"/>
      <c r="O45" s="13"/>
      <c r="P45" s="13"/>
      <c r="Q45" s="13"/>
    </row>
    <row r="46" spans="1:17" ht="12.75">
      <c r="A46" s="51" t="s">
        <v>16</v>
      </c>
      <c r="B46" s="55"/>
      <c r="C46" s="56"/>
      <c r="D46" s="55"/>
      <c r="E46" s="57"/>
      <c r="F46" s="55"/>
      <c r="G46" s="56"/>
      <c r="H46" s="56"/>
      <c r="I46" s="55"/>
      <c r="J46" s="13"/>
      <c r="K46" s="13"/>
      <c r="L46" s="13"/>
      <c r="M46" s="13"/>
      <c r="N46" s="13"/>
      <c r="O46" s="13"/>
      <c r="P46" s="13"/>
      <c r="Q46" s="13"/>
    </row>
    <row r="47" spans="1:17" ht="12.75">
      <c r="A47" s="58"/>
      <c r="B47" s="34"/>
      <c r="C47" s="35"/>
      <c r="D47" s="35"/>
      <c r="E47" s="35"/>
      <c r="F47" s="34"/>
      <c r="G47" s="35"/>
      <c r="H47" s="35"/>
      <c r="I47" s="34"/>
      <c r="J47" s="67"/>
      <c r="K47" s="13"/>
      <c r="L47" s="13"/>
      <c r="M47" s="13"/>
      <c r="N47" s="13"/>
      <c r="O47" s="13"/>
      <c r="P47" s="13"/>
      <c r="Q47" s="13"/>
    </row>
    <row r="48" spans="1:17" ht="12.75">
      <c r="A48" s="13"/>
      <c r="B48" s="34"/>
      <c r="C48" s="35"/>
      <c r="D48" s="35"/>
      <c r="E48" s="35"/>
      <c r="F48" s="34"/>
      <c r="G48" s="35"/>
      <c r="H48" s="35"/>
      <c r="I48" s="34"/>
      <c r="K48" s="13"/>
      <c r="L48" s="13"/>
      <c r="M48" s="13"/>
      <c r="N48" s="13"/>
      <c r="O48" s="13"/>
      <c r="P48" s="13"/>
      <c r="Q48" s="13"/>
    </row>
    <row r="49" spans="11:17" ht="13.5" thickBot="1">
      <c r="K49" s="13"/>
      <c r="L49" s="13"/>
      <c r="M49" s="13"/>
      <c r="N49" s="13"/>
      <c r="O49" s="13"/>
      <c r="P49" s="13"/>
      <c r="Q49" s="13"/>
    </row>
    <row r="50" spans="1:17" ht="24" thickTop="1">
      <c r="A50" s="36" t="s">
        <v>12</v>
      </c>
      <c r="B50" s="37"/>
      <c r="C50" s="37"/>
      <c r="D50" s="37"/>
      <c r="E50" s="37"/>
      <c r="F50" s="37"/>
      <c r="G50" s="37"/>
      <c r="H50" s="37"/>
      <c r="I50" s="38"/>
      <c r="K50" s="13"/>
      <c r="L50" s="13"/>
      <c r="M50" s="13"/>
      <c r="N50" s="13"/>
      <c r="O50" s="13"/>
      <c r="P50" s="13"/>
      <c r="Q50" s="13"/>
    </row>
    <row r="51" spans="1:17" ht="24" thickBot="1">
      <c r="A51" s="39" t="s">
        <v>17</v>
      </c>
      <c r="B51" s="40"/>
      <c r="C51" s="40"/>
      <c r="D51" s="40"/>
      <c r="E51" s="40"/>
      <c r="F51" s="40"/>
      <c r="G51" s="40"/>
      <c r="H51" s="40"/>
      <c r="I51" s="41"/>
      <c r="K51" s="13"/>
      <c r="L51" s="13"/>
      <c r="M51" s="13"/>
      <c r="N51" s="13"/>
      <c r="O51" s="13"/>
      <c r="P51" s="13"/>
      <c r="Q51" s="13"/>
    </row>
    <row r="52" ht="16.5" thickTop="1">
      <c r="B52" s="42"/>
    </row>
    <row r="53" spans="1:9" ht="12.75">
      <c r="A53" s="13"/>
      <c r="B53" s="43"/>
      <c r="C53" s="44"/>
      <c r="D53" s="44"/>
      <c r="E53" s="44"/>
      <c r="F53" s="44"/>
      <c r="G53" s="44"/>
      <c r="H53" s="44"/>
      <c r="I53" s="44"/>
    </row>
    <row r="60" ht="12.75">
      <c r="I60" s="13"/>
    </row>
    <row r="61" ht="12.75">
      <c r="I61" s="13"/>
    </row>
    <row r="62" ht="12.75">
      <c r="I62" s="13"/>
    </row>
    <row r="63" ht="12.75">
      <c r="I63" s="13"/>
    </row>
    <row r="64" ht="12.75">
      <c r="I64" s="13"/>
    </row>
    <row r="65" ht="12.75">
      <c r="I65" s="13"/>
    </row>
    <row r="66" ht="12.75">
      <c r="I66" s="13"/>
    </row>
    <row r="72" spans="2:5" ht="12.75">
      <c r="B72" s="45"/>
      <c r="E72" s="45"/>
    </row>
    <row r="73" spans="3:8" ht="12.75">
      <c r="C73" s="26"/>
      <c r="G73" s="26"/>
      <c r="H73" s="26"/>
    </row>
    <row r="74" spans="3:8" ht="12.75">
      <c r="C74" s="26"/>
      <c r="G74" s="26"/>
      <c r="H74" s="26"/>
    </row>
    <row r="75" spans="3:8" ht="12.75">
      <c r="C75" s="26"/>
      <c r="G75" s="27"/>
      <c r="H75" s="26"/>
    </row>
    <row r="76" spans="3:8" ht="12.75">
      <c r="C76" s="26"/>
      <c r="G76" s="11"/>
      <c r="H76" s="11"/>
    </row>
    <row r="77" spans="3:8" ht="12.75">
      <c r="C77" s="26"/>
      <c r="G77" s="27"/>
      <c r="H77" s="27"/>
    </row>
    <row r="78" spans="3:8" ht="12.75">
      <c r="C78" s="26"/>
      <c r="G78" s="13"/>
      <c r="H78" s="13"/>
    </row>
    <row r="79" ht="12.75">
      <c r="C79" s="26"/>
    </row>
    <row r="80" spans="3:8" ht="12.75">
      <c r="C80" s="26"/>
      <c r="E80" s="13"/>
      <c r="F80" s="13"/>
      <c r="G80" s="13"/>
      <c r="H80" s="13"/>
    </row>
    <row r="81" spans="3:8" ht="12.75">
      <c r="C81" s="26"/>
      <c r="E81" s="46"/>
      <c r="F81" s="13"/>
      <c r="G81" s="13"/>
      <c r="H81" s="13"/>
    </row>
    <row r="82" spans="3:8" ht="12.75">
      <c r="C82" s="26"/>
      <c r="E82" s="13"/>
      <c r="F82" s="13"/>
      <c r="G82" s="13"/>
      <c r="H82" s="13"/>
    </row>
    <row r="83" spans="3:8" ht="12.75">
      <c r="C83" s="26"/>
      <c r="E83" s="13"/>
      <c r="F83" s="13"/>
      <c r="G83" s="13"/>
      <c r="H83" s="13"/>
    </row>
    <row r="84" spans="3:8" ht="12.75">
      <c r="C84" s="26"/>
      <c r="E84" s="13"/>
      <c r="F84" s="13"/>
      <c r="G84" s="13"/>
      <c r="H84" s="13"/>
    </row>
    <row r="85" spans="3:8" ht="12.75">
      <c r="C85" s="27"/>
      <c r="E85" s="13"/>
      <c r="F85" s="13"/>
      <c r="G85" s="13"/>
      <c r="H85" s="13"/>
    </row>
    <row r="86" spans="3:8" ht="12.75">
      <c r="C86" s="10"/>
      <c r="E86" s="13"/>
      <c r="F86" s="13"/>
      <c r="G86" s="13"/>
      <c r="H86" s="13"/>
    </row>
  </sheetData>
  <sheetProtection/>
  <printOptions horizontalCentered="1" verticalCentered="1"/>
  <pageMargins left="0.38" right="0.54" top="0.7" bottom="0.7" header="0.5" footer="0.5"/>
  <pageSetup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Castle Realty and Lending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E. Dalsimer</dc:creator>
  <cp:keywords/>
  <dc:description/>
  <cp:lastModifiedBy>Kelley Wrede</cp:lastModifiedBy>
  <cp:lastPrinted>2014-05-08T23:21:54Z</cp:lastPrinted>
  <dcterms:created xsi:type="dcterms:W3CDTF">2001-01-03T22:57:51Z</dcterms:created>
  <dcterms:modified xsi:type="dcterms:W3CDTF">2016-02-16T04:02:35Z</dcterms:modified>
  <cp:category/>
  <cp:version/>
  <cp:contentType/>
  <cp:contentStatus/>
</cp:coreProperties>
</file>